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'COG '!$B$1:$I$96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F79" i="1"/>
  <c r="I79" i="1" s="1"/>
  <c r="F78" i="1"/>
  <c r="I78" i="1" s="1"/>
  <c r="F77" i="1"/>
  <c r="I77" i="1" s="1"/>
  <c r="F76" i="1"/>
  <c r="I76" i="1" s="1"/>
  <c r="F75" i="1"/>
  <c r="I75" i="1" s="1"/>
  <c r="H74" i="1"/>
  <c r="G74" i="1"/>
  <c r="E74" i="1"/>
  <c r="D74" i="1"/>
  <c r="F73" i="1"/>
  <c r="I73" i="1" s="1"/>
  <c r="F72" i="1"/>
  <c r="I72" i="1" s="1"/>
  <c r="F71" i="1"/>
  <c r="I71" i="1" s="1"/>
  <c r="H70" i="1"/>
  <c r="G70" i="1"/>
  <c r="E70" i="1"/>
  <c r="D70" i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F63" i="1"/>
  <c r="I63" i="1" s="1"/>
  <c r="H62" i="1"/>
  <c r="G62" i="1"/>
  <c r="F62" i="1"/>
  <c r="I62" i="1" s="1"/>
  <c r="D62" i="1"/>
  <c r="F61" i="1"/>
  <c r="I61" i="1" s="1"/>
  <c r="F60" i="1"/>
  <c r="I60" i="1" s="1"/>
  <c r="F59" i="1"/>
  <c r="I59" i="1" s="1"/>
  <c r="H58" i="1"/>
  <c r="G58" i="1"/>
  <c r="E58" i="1"/>
  <c r="D58" i="1"/>
  <c r="F57" i="1"/>
  <c r="I57" i="1" s="1"/>
  <c r="F56" i="1"/>
  <c r="I56" i="1" s="1"/>
  <c r="F55" i="1"/>
  <c r="I55" i="1" s="1"/>
  <c r="I54" i="1"/>
  <c r="F54" i="1"/>
  <c r="F53" i="1"/>
  <c r="I53" i="1" s="1"/>
  <c r="F52" i="1"/>
  <c r="I52" i="1" s="1"/>
  <c r="F51" i="1"/>
  <c r="I51" i="1" s="1"/>
  <c r="I50" i="1"/>
  <c r="F50" i="1"/>
  <c r="F49" i="1"/>
  <c r="I49" i="1" s="1"/>
  <c r="H48" i="1"/>
  <c r="G48" i="1"/>
  <c r="F48" i="1"/>
  <c r="I48" i="1" s="1"/>
  <c r="E48" i="1"/>
  <c r="D48" i="1"/>
  <c r="F47" i="1"/>
  <c r="I47" i="1" s="1"/>
  <c r="I46" i="1"/>
  <c r="F46" i="1"/>
  <c r="F45" i="1"/>
  <c r="I45" i="1" s="1"/>
  <c r="F44" i="1"/>
  <c r="I44" i="1" s="1"/>
  <c r="F43" i="1"/>
  <c r="I43" i="1" s="1"/>
  <c r="I42" i="1"/>
  <c r="F42" i="1"/>
  <c r="F41" i="1"/>
  <c r="I41" i="1" s="1"/>
  <c r="F40" i="1"/>
  <c r="I40" i="1" s="1"/>
  <c r="F39" i="1"/>
  <c r="I39" i="1" s="1"/>
  <c r="H38" i="1"/>
  <c r="G38" i="1"/>
  <c r="E38" i="1"/>
  <c r="D38" i="1"/>
  <c r="F37" i="1"/>
  <c r="I37" i="1" s="1"/>
  <c r="F36" i="1"/>
  <c r="I36" i="1" s="1"/>
  <c r="F35" i="1"/>
  <c r="I35" i="1" s="1"/>
  <c r="I34" i="1"/>
  <c r="F34" i="1"/>
  <c r="F33" i="1"/>
  <c r="I33" i="1" s="1"/>
  <c r="F32" i="1"/>
  <c r="I32" i="1" s="1"/>
  <c r="F31" i="1"/>
  <c r="I31" i="1" s="1"/>
  <c r="I30" i="1"/>
  <c r="F30" i="1"/>
  <c r="F29" i="1"/>
  <c r="I29" i="1" s="1"/>
  <c r="H28" i="1"/>
  <c r="G28" i="1"/>
  <c r="E28" i="1"/>
  <c r="D28" i="1"/>
  <c r="F27" i="1"/>
  <c r="I27" i="1" s="1"/>
  <c r="I26" i="1"/>
  <c r="F26" i="1"/>
  <c r="F25" i="1"/>
  <c r="I25" i="1" s="1"/>
  <c r="F24" i="1"/>
  <c r="I24" i="1" s="1"/>
  <c r="F23" i="1"/>
  <c r="I23" i="1" s="1"/>
  <c r="I22" i="1"/>
  <c r="F22" i="1"/>
  <c r="F21" i="1"/>
  <c r="I21" i="1" s="1"/>
  <c r="F20" i="1"/>
  <c r="F18" i="1" s="1"/>
  <c r="I18" i="1" s="1"/>
  <c r="F19" i="1"/>
  <c r="I19" i="1" s="1"/>
  <c r="H18" i="1"/>
  <c r="G18" i="1"/>
  <c r="E18" i="1"/>
  <c r="D18" i="1"/>
  <c r="F17" i="1"/>
  <c r="I17" i="1" s="1"/>
  <c r="F16" i="1"/>
  <c r="I16" i="1" s="1"/>
  <c r="F15" i="1"/>
  <c r="I15" i="1" s="1"/>
  <c r="I14" i="1"/>
  <c r="F14" i="1"/>
  <c r="F13" i="1"/>
  <c r="I13" i="1" s="1"/>
  <c r="F12" i="1"/>
  <c r="F10" i="1" s="1"/>
  <c r="I10" i="1" s="1"/>
  <c r="F11" i="1"/>
  <c r="I11" i="1" s="1"/>
  <c r="H10" i="1"/>
  <c r="G10" i="1"/>
  <c r="E10" i="1"/>
  <c r="D10" i="1"/>
  <c r="H82" i="1" l="1"/>
  <c r="I12" i="1"/>
  <c r="I20" i="1"/>
  <c r="F38" i="1"/>
  <c r="I38" i="1" s="1"/>
  <c r="D82" i="1"/>
  <c r="E82" i="1"/>
  <c r="F28" i="1"/>
  <c r="I28" i="1" s="1"/>
  <c r="F70" i="1"/>
  <c r="I70" i="1" s="1"/>
  <c r="F74" i="1"/>
  <c r="I74" i="1" s="1"/>
  <c r="G82" i="1"/>
  <c r="F58" i="1"/>
  <c r="F82" i="1" l="1"/>
  <c r="I82" i="1" s="1"/>
  <c r="I58" i="1"/>
</calcChain>
</file>

<file path=xl/sharedStrings.xml><?xml version="1.0" encoding="utf-8"?>
<sst xmlns="http://schemas.openxmlformats.org/spreadsheetml/2006/main" count="87" uniqueCount="87">
  <si>
    <t>MUNICIPIO DE CHIHUAHUA</t>
  </si>
  <si>
    <t>Estado Analítico del Ejercicio del Presupuesto de Egresos</t>
  </si>
  <si>
    <t>Clasificación por Objeto del Gasto (Capítulo y Concepto)</t>
  </si>
  <si>
    <t>Del 1° de Enero al 30 de Junio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</si>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</sst>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0"/>
    <numFmt numFmtId="165" formatCode="#,##0.0;[Red]\-#,##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3" fillId="0" borderId="6" xfId="1" applyFont="1" applyFill="1" applyBorder="1" applyAlignment="1"/>
    <xf numFmtId="0" fontId="3" fillId="0" borderId="7" xfId="1" applyFont="1" applyFill="1" applyBorder="1" applyAlignment="1"/>
    <xf numFmtId="0" fontId="3" fillId="0" borderId="8" xfId="1" applyFont="1" applyFill="1" applyBorder="1" applyAlignment="1"/>
    <xf numFmtId="0" fontId="4" fillId="2" borderId="9" xfId="1" applyFont="1" applyFill="1" applyBorder="1" applyAlignment="1">
      <alignment horizontal="center" vertical="center" wrapText="1"/>
    </xf>
    <xf numFmtId="4" fontId="4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4" fontId="7" fillId="0" borderId="10" xfId="1" applyNumberFormat="1" applyFont="1" applyBorder="1" applyAlignment="1">
      <alignment horizontal="right" vertical="center" wrapText="1"/>
    </xf>
    <xf numFmtId="4" fontId="7" fillId="0" borderId="10" xfId="1" applyNumberFormat="1" applyFont="1" applyFill="1" applyBorder="1" applyAlignment="1">
      <alignment horizontal="right" vertical="center" wrapText="1"/>
    </xf>
    <xf numFmtId="4" fontId="4" fillId="0" borderId="10" xfId="1" applyNumberFormat="1" applyFont="1" applyFill="1" applyBorder="1" applyAlignment="1">
      <alignment horizontal="right" vertical="center" wrapText="1"/>
    </xf>
    <xf numFmtId="4" fontId="1" fillId="0" borderId="0" xfId="1" applyNumberFormat="1"/>
    <xf numFmtId="164" fontId="1" fillId="0" borderId="0" xfId="1" applyNumberFormat="1"/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7" fillId="0" borderId="0" xfId="1" applyFont="1"/>
    <xf numFmtId="0" fontId="0" fillId="0" borderId="0" xfId="0" applyBorder="1"/>
    <xf numFmtId="38" fontId="8" fillId="0" borderId="0" xfId="0" applyNumberFormat="1" applyFont="1" applyBorder="1" applyAlignment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65" fontId="0" fillId="0" borderId="0" xfId="0" applyNumberFormat="1"/>
    <xf numFmtId="38" fontId="11" fillId="0" borderId="0" xfId="0" applyNumberFormat="1" applyFont="1" applyBorder="1" applyAlignment="1">
      <alignment horizontal="center"/>
    </xf>
    <xf numFmtId="38" fontId="11" fillId="0" borderId="0" xfId="0" applyNumberFormat="1" applyFont="1" applyBorder="1" applyAlignment="1"/>
    <xf numFmtId="0" fontId="4" fillId="0" borderId="0" xfId="1" applyFont="1" applyBorder="1" applyAlignment="1">
      <alignment horizontal="justify"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38" fontId="8" fillId="0" borderId="0" xfId="0" applyNumberFormat="1" applyFont="1" applyBorder="1" applyAlignment="1">
      <alignment horizontal="center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3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69053</xdr:rowOff>
    </xdr:from>
    <xdr:to>
      <xdr:col>2</xdr:col>
      <xdr:colOff>1675378</xdr:colOff>
      <xdr:row>4</xdr:row>
      <xdr:rowOff>127564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49" y="69053"/>
          <a:ext cx="1932554" cy="82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95"/>
  <sheetViews>
    <sheetView tabSelected="1" topLeftCell="A82" zoomScale="112" zoomScaleNormal="112" workbookViewId="0">
      <selection activeCell="B86" sqref="B86:I95"/>
    </sheetView>
  </sheetViews>
  <sheetFormatPr baseColWidth="10" defaultRowHeight="15" x14ac:dyDescent="0.25"/>
  <cols>
    <col min="1" max="1" width="2.42578125" style="1" customWidth="1"/>
    <col min="2" max="2" width="4.5703125" style="18" customWidth="1"/>
    <col min="3" max="3" width="57.28515625" style="18" customWidth="1"/>
    <col min="4" max="4" width="13.140625" style="18" customWidth="1"/>
    <col min="5" max="5" width="12.7109375" style="18" customWidth="1"/>
    <col min="6" max="6" width="14.85546875" style="18" customWidth="1"/>
    <col min="7" max="7" width="14.140625" style="18" bestFit="1" customWidth="1"/>
    <col min="8" max="8" width="14.28515625" style="18" customWidth="1"/>
    <col min="9" max="9" width="12.7109375" style="18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9" x14ac:dyDescent="0.25">
      <c r="B1" s="35" t="s">
        <v>0</v>
      </c>
      <c r="C1" s="36"/>
      <c r="D1" s="36"/>
      <c r="E1" s="36"/>
      <c r="F1" s="36"/>
      <c r="G1" s="36"/>
      <c r="H1" s="36"/>
      <c r="I1" s="37"/>
    </row>
    <row r="2" spans="2:9" x14ac:dyDescent="0.25">
      <c r="B2" s="38" t="s">
        <v>1</v>
      </c>
      <c r="C2" s="39"/>
      <c r="D2" s="39"/>
      <c r="E2" s="39"/>
      <c r="F2" s="39"/>
      <c r="G2" s="39"/>
      <c r="H2" s="39"/>
      <c r="I2" s="40"/>
    </row>
    <row r="3" spans="2:9" x14ac:dyDescent="0.25">
      <c r="B3" s="38" t="s">
        <v>2</v>
      </c>
      <c r="C3" s="39"/>
      <c r="D3" s="39"/>
      <c r="E3" s="39"/>
      <c r="F3" s="39"/>
      <c r="G3" s="39"/>
      <c r="H3" s="39"/>
      <c r="I3" s="40"/>
    </row>
    <row r="4" spans="2:9" x14ac:dyDescent="0.25">
      <c r="B4" s="41" t="s">
        <v>3</v>
      </c>
      <c r="C4" s="42"/>
      <c r="D4" s="42"/>
      <c r="E4" s="42"/>
      <c r="F4" s="42"/>
      <c r="G4" s="42"/>
      <c r="H4" s="42"/>
      <c r="I4" s="43"/>
    </row>
    <row r="5" spans="2:9" x14ac:dyDescent="0.25">
      <c r="B5" s="2"/>
      <c r="C5" s="3"/>
      <c r="D5" s="3"/>
      <c r="E5" s="3"/>
      <c r="F5" s="3"/>
      <c r="G5" s="3"/>
      <c r="H5" s="3"/>
      <c r="I5" s="4"/>
    </row>
    <row r="7" spans="2:9" x14ac:dyDescent="0.25">
      <c r="B7" s="44" t="s">
        <v>4</v>
      </c>
      <c r="C7" s="44"/>
      <c r="D7" s="45" t="s">
        <v>5</v>
      </c>
      <c r="E7" s="45"/>
      <c r="F7" s="45"/>
      <c r="G7" s="45"/>
      <c r="H7" s="45"/>
      <c r="I7" s="45" t="s">
        <v>6</v>
      </c>
    </row>
    <row r="8" spans="2:9" ht="22.5" x14ac:dyDescent="0.25">
      <c r="B8" s="44"/>
      <c r="C8" s="44"/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45"/>
    </row>
    <row r="9" spans="2:9" x14ac:dyDescent="0.25">
      <c r="B9" s="44"/>
      <c r="C9" s="44"/>
      <c r="D9" s="5">
        <v>1</v>
      </c>
      <c r="E9" s="5">
        <v>2</v>
      </c>
      <c r="F9" s="5" t="s">
        <v>12</v>
      </c>
      <c r="G9" s="5">
        <v>4</v>
      </c>
      <c r="H9" s="5">
        <v>5</v>
      </c>
      <c r="I9" s="5" t="s">
        <v>13</v>
      </c>
    </row>
    <row r="10" spans="2:9" x14ac:dyDescent="0.25">
      <c r="B10" s="47" t="s">
        <v>14</v>
      </c>
      <c r="C10" s="48"/>
      <c r="D10" s="6">
        <f>SUM(D11:D17)</f>
        <v>445926617</v>
      </c>
      <c r="E10" s="6">
        <f>SUM(E11:E17)</f>
        <v>1803726.0899999994</v>
      </c>
      <c r="F10" s="6">
        <f>SUM(F11:F17)</f>
        <v>447730343.08999997</v>
      </c>
      <c r="G10" s="6">
        <f>SUM(G11:G17)</f>
        <v>489502234.93999994</v>
      </c>
      <c r="H10" s="6">
        <f>SUM(H11:H17)</f>
        <v>489418639.41000003</v>
      </c>
      <c r="I10" s="6">
        <f>+F10-G10</f>
        <v>-41771891.849999964</v>
      </c>
    </row>
    <row r="11" spans="2:9" x14ac:dyDescent="0.25">
      <c r="B11" s="7"/>
      <c r="C11" s="8" t="s">
        <v>15</v>
      </c>
      <c r="D11" s="9">
        <v>135631698</v>
      </c>
      <c r="E11" s="10">
        <v>0</v>
      </c>
      <c r="F11" s="9">
        <f>D11+E11</f>
        <v>135631698</v>
      </c>
      <c r="G11" s="10">
        <v>142547853.93000001</v>
      </c>
      <c r="H11" s="9">
        <v>142547853.93000001</v>
      </c>
      <c r="I11" s="9">
        <f>+F11-G11</f>
        <v>-6916155.9300000072</v>
      </c>
    </row>
    <row r="12" spans="2:9" x14ac:dyDescent="0.25">
      <c r="B12" s="7"/>
      <c r="C12" s="8" t="s">
        <v>16</v>
      </c>
      <c r="D12" s="9">
        <v>27230112</v>
      </c>
      <c r="E12" s="10">
        <v>-81889.26999999996</v>
      </c>
      <c r="F12" s="9">
        <f t="shared" ref="F12:F17" si="0">D12+E12</f>
        <v>27148222.73</v>
      </c>
      <c r="G12" s="10">
        <v>17782531.010000002</v>
      </c>
      <c r="H12" s="9">
        <v>17763552.73</v>
      </c>
      <c r="I12" s="9">
        <f t="shared" ref="I12:I17" si="1">+F12-G12</f>
        <v>9365691.7199999988</v>
      </c>
    </row>
    <row r="13" spans="2:9" x14ac:dyDescent="0.25">
      <c r="B13" s="7"/>
      <c r="C13" s="8" t="s">
        <v>17</v>
      </c>
      <c r="D13" s="9">
        <v>79871082</v>
      </c>
      <c r="E13" s="10">
        <v>2349212.29</v>
      </c>
      <c r="F13" s="9">
        <f t="shared" si="0"/>
        <v>82220294.290000007</v>
      </c>
      <c r="G13" s="10">
        <v>128834844.23999999</v>
      </c>
      <c r="H13" s="9">
        <v>128834844.23999999</v>
      </c>
      <c r="I13" s="9">
        <f t="shared" si="1"/>
        <v>-46614549.949999988</v>
      </c>
    </row>
    <row r="14" spans="2:9" x14ac:dyDescent="0.25">
      <c r="B14" s="7"/>
      <c r="C14" s="8" t="s">
        <v>18</v>
      </c>
      <c r="D14" s="9">
        <v>31019640</v>
      </c>
      <c r="E14" s="10">
        <v>-1389495.1800000006</v>
      </c>
      <c r="F14" s="9">
        <f t="shared" si="0"/>
        <v>29630144.82</v>
      </c>
      <c r="G14" s="10">
        <v>31806478.330000002</v>
      </c>
      <c r="H14" s="10">
        <v>31808989.170000002</v>
      </c>
      <c r="I14" s="9">
        <f t="shared" si="1"/>
        <v>-2176333.5100000016</v>
      </c>
    </row>
    <row r="15" spans="2:9" x14ac:dyDescent="0.25">
      <c r="B15" s="7"/>
      <c r="C15" s="8" t="s">
        <v>19</v>
      </c>
      <c r="D15" s="9">
        <v>127056816</v>
      </c>
      <c r="E15" s="10">
        <v>913898.25</v>
      </c>
      <c r="F15" s="9">
        <f t="shared" si="0"/>
        <v>127970714.25</v>
      </c>
      <c r="G15" s="10">
        <v>126144165.53</v>
      </c>
      <c r="H15" s="10">
        <v>126129181.93000001</v>
      </c>
      <c r="I15" s="9">
        <f t="shared" si="1"/>
        <v>1826548.7199999988</v>
      </c>
    </row>
    <row r="16" spans="2:9" x14ac:dyDescent="0.25">
      <c r="B16" s="7"/>
      <c r="C16" s="8" t="s">
        <v>20</v>
      </c>
      <c r="D16" s="9">
        <v>2099826</v>
      </c>
      <c r="E16" s="10">
        <v>0</v>
      </c>
      <c r="F16" s="9">
        <f t="shared" si="0"/>
        <v>2099826</v>
      </c>
      <c r="G16" s="10">
        <v>900682.53</v>
      </c>
      <c r="H16" s="10">
        <v>860538.04</v>
      </c>
      <c r="I16" s="9">
        <f t="shared" si="1"/>
        <v>1199143.47</v>
      </c>
    </row>
    <row r="17" spans="2:9" x14ac:dyDescent="0.25">
      <c r="B17" s="7"/>
      <c r="C17" s="8" t="s">
        <v>21</v>
      </c>
      <c r="D17" s="9">
        <v>43017443</v>
      </c>
      <c r="E17" s="10">
        <v>12000</v>
      </c>
      <c r="F17" s="9">
        <f t="shared" si="0"/>
        <v>43029443</v>
      </c>
      <c r="G17" s="10">
        <v>41485679.369999997</v>
      </c>
      <c r="H17" s="10">
        <v>41473679.369999997</v>
      </c>
      <c r="I17" s="9">
        <f t="shared" si="1"/>
        <v>1543763.6300000027</v>
      </c>
    </row>
    <row r="18" spans="2:9" x14ac:dyDescent="0.25">
      <c r="B18" s="47" t="s">
        <v>22</v>
      </c>
      <c r="C18" s="48"/>
      <c r="D18" s="6">
        <f>SUM(D19:D27)</f>
        <v>110073351.19</v>
      </c>
      <c r="E18" s="6">
        <f>SUM(E19:E27)</f>
        <v>30122640.169999998</v>
      </c>
      <c r="F18" s="6">
        <f>SUM(F19:F27)</f>
        <v>140195991.36000001</v>
      </c>
      <c r="G18" s="11">
        <f>SUM(G19:G27)</f>
        <v>59881639.019999996</v>
      </c>
      <c r="H18" s="6">
        <f>SUM(H19:H27)</f>
        <v>52049071.620000005</v>
      </c>
      <c r="I18" s="6">
        <f>+F18-G18</f>
        <v>80314352.340000018</v>
      </c>
    </row>
    <row r="19" spans="2:9" x14ac:dyDescent="0.25">
      <c r="B19" s="7"/>
      <c r="C19" s="8" t="s">
        <v>23</v>
      </c>
      <c r="D19" s="9">
        <v>6859540.04</v>
      </c>
      <c r="E19" s="10">
        <v>1933106.3599999999</v>
      </c>
      <c r="F19" s="9">
        <f>D19+E19</f>
        <v>8792646.4000000004</v>
      </c>
      <c r="G19" s="10">
        <v>4796908.0999999996</v>
      </c>
      <c r="H19" s="10">
        <v>3940893.73</v>
      </c>
      <c r="I19" s="9">
        <f t="shared" ref="I19:I27" si="2">+F19-G19</f>
        <v>3995738.3000000007</v>
      </c>
    </row>
    <row r="20" spans="2:9" x14ac:dyDescent="0.25">
      <c r="B20" s="7"/>
      <c r="C20" s="8" t="s">
        <v>24</v>
      </c>
      <c r="D20" s="9">
        <v>5580630.7599999998</v>
      </c>
      <c r="E20" s="10">
        <v>1519457.1800000002</v>
      </c>
      <c r="F20" s="9">
        <f t="shared" ref="F20:F27" si="3">D20+E20</f>
        <v>7100087.9399999995</v>
      </c>
      <c r="G20" s="10">
        <v>2285356.9099999997</v>
      </c>
      <c r="H20" s="10">
        <v>2111850.34</v>
      </c>
      <c r="I20" s="9">
        <f t="shared" si="2"/>
        <v>4814731.0299999993</v>
      </c>
    </row>
    <row r="21" spans="2:9" x14ac:dyDescent="0.25">
      <c r="B21" s="7"/>
      <c r="C21" s="8" t="s">
        <v>25</v>
      </c>
      <c r="D21" s="9">
        <v>0</v>
      </c>
      <c r="E21" s="10">
        <v>0</v>
      </c>
      <c r="F21" s="9">
        <f t="shared" si="3"/>
        <v>0</v>
      </c>
      <c r="G21" s="10">
        <v>0</v>
      </c>
      <c r="H21" s="9">
        <v>0</v>
      </c>
      <c r="I21" s="9">
        <f t="shared" si="2"/>
        <v>0</v>
      </c>
    </row>
    <row r="22" spans="2:9" x14ac:dyDescent="0.25">
      <c r="B22" s="7"/>
      <c r="C22" s="8" t="s">
        <v>26</v>
      </c>
      <c r="D22" s="9">
        <v>3985614.22</v>
      </c>
      <c r="E22" s="10">
        <v>-816969.65999999968</v>
      </c>
      <c r="F22" s="9">
        <f t="shared" si="3"/>
        <v>3168644.5600000005</v>
      </c>
      <c r="G22" s="10">
        <v>729347.71000000008</v>
      </c>
      <c r="H22" s="10">
        <v>653319.67000000004</v>
      </c>
      <c r="I22" s="9">
        <f t="shared" si="2"/>
        <v>2439296.8500000006</v>
      </c>
    </row>
    <row r="23" spans="2:9" x14ac:dyDescent="0.25">
      <c r="B23" s="7"/>
      <c r="C23" s="8" t="s">
        <v>27</v>
      </c>
      <c r="D23" s="9">
        <v>1134750.7</v>
      </c>
      <c r="E23" s="10">
        <v>941376.9600000002</v>
      </c>
      <c r="F23" s="9">
        <f t="shared" si="3"/>
        <v>2076127.6600000001</v>
      </c>
      <c r="G23" s="10">
        <v>1272677.57</v>
      </c>
      <c r="H23" s="10">
        <v>570417.39</v>
      </c>
      <c r="I23" s="9">
        <f t="shared" si="2"/>
        <v>803450.09000000008</v>
      </c>
    </row>
    <row r="24" spans="2:9" x14ac:dyDescent="0.25">
      <c r="B24" s="7"/>
      <c r="C24" s="8" t="s">
        <v>28</v>
      </c>
      <c r="D24" s="9">
        <v>88781764.859999999</v>
      </c>
      <c r="E24" s="10">
        <v>22281724.049999997</v>
      </c>
      <c r="F24" s="9">
        <f t="shared" si="3"/>
        <v>111063488.91</v>
      </c>
      <c r="G24" s="10">
        <v>49099682.920000002</v>
      </c>
      <c r="H24" s="10">
        <v>43699557.640000001</v>
      </c>
      <c r="I24" s="9">
        <f t="shared" si="2"/>
        <v>61963805.989999995</v>
      </c>
    </row>
    <row r="25" spans="2:9" x14ac:dyDescent="0.25">
      <c r="B25" s="7"/>
      <c r="C25" s="8" t="s">
        <v>29</v>
      </c>
      <c r="D25" s="9">
        <v>3106598.82</v>
      </c>
      <c r="E25" s="10">
        <v>276965.6399999999</v>
      </c>
      <c r="F25" s="9">
        <f t="shared" si="3"/>
        <v>3383564.46</v>
      </c>
      <c r="G25" s="10">
        <v>1130515.79</v>
      </c>
      <c r="H25" s="10">
        <v>543822.19999999995</v>
      </c>
      <c r="I25" s="9">
        <f t="shared" si="2"/>
        <v>2253048.67</v>
      </c>
    </row>
    <row r="26" spans="2:9" x14ac:dyDescent="0.25">
      <c r="B26" s="7"/>
      <c r="C26" s="8" t="s">
        <v>30</v>
      </c>
      <c r="D26" s="9">
        <v>163217.75</v>
      </c>
      <c r="E26" s="10">
        <v>3857864.62</v>
      </c>
      <c r="F26" s="9">
        <f t="shared" si="3"/>
        <v>4021082.37</v>
      </c>
      <c r="G26" s="10">
        <v>443739.97</v>
      </c>
      <c r="H26" s="10">
        <v>443739.97</v>
      </c>
      <c r="I26" s="9">
        <f t="shared" si="2"/>
        <v>3577342.4000000004</v>
      </c>
    </row>
    <row r="27" spans="2:9" x14ac:dyDescent="0.25">
      <c r="B27" s="7"/>
      <c r="C27" s="8" t="s">
        <v>31</v>
      </c>
      <c r="D27" s="9">
        <v>461234.04</v>
      </c>
      <c r="E27" s="10">
        <v>129115.02000000002</v>
      </c>
      <c r="F27" s="9">
        <f t="shared" si="3"/>
        <v>590349.06000000006</v>
      </c>
      <c r="G27" s="10">
        <v>123410.04999999999</v>
      </c>
      <c r="H27" s="10">
        <v>85470.68</v>
      </c>
      <c r="I27" s="9">
        <f t="shared" si="2"/>
        <v>466939.01000000007</v>
      </c>
    </row>
    <row r="28" spans="2:9" x14ac:dyDescent="0.25">
      <c r="B28" s="47" t="s">
        <v>32</v>
      </c>
      <c r="C28" s="48"/>
      <c r="D28" s="6">
        <f>SUM(D29:D37)</f>
        <v>155573148.02999997</v>
      </c>
      <c r="E28" s="11">
        <f>SUM(E29:E37)</f>
        <v>41821470.550000004</v>
      </c>
      <c r="F28" s="6">
        <f>SUM(F29:F37)</f>
        <v>197394618.58000001</v>
      </c>
      <c r="G28" s="11">
        <f>SUM(G29:G37)</f>
        <v>207961818.98000002</v>
      </c>
      <c r="H28" s="6">
        <f>SUM(H29:H37)</f>
        <v>156146024.75</v>
      </c>
      <c r="I28" s="6">
        <f>+F28-G28</f>
        <v>-10567200.400000006</v>
      </c>
    </row>
    <row r="29" spans="2:9" x14ac:dyDescent="0.25">
      <c r="B29" s="7"/>
      <c r="C29" s="8" t="s">
        <v>33</v>
      </c>
      <c r="D29" s="9">
        <v>79174145.939999998</v>
      </c>
      <c r="E29" s="10">
        <v>7717100.8800000027</v>
      </c>
      <c r="F29" s="9">
        <f>D29+E29</f>
        <v>86891246.819999993</v>
      </c>
      <c r="G29" s="10">
        <v>84396746.629999995</v>
      </c>
      <c r="H29" s="10">
        <v>37148343.979999997</v>
      </c>
      <c r="I29" s="9">
        <f t="shared" ref="I29:I37" si="4">+F29-G29</f>
        <v>2494500.1899999976</v>
      </c>
    </row>
    <row r="30" spans="2:9" x14ac:dyDescent="0.25">
      <c r="B30" s="7"/>
      <c r="C30" s="8" t="s">
        <v>34</v>
      </c>
      <c r="D30" s="9">
        <v>4851483.66</v>
      </c>
      <c r="E30" s="10">
        <v>1870869.0099999998</v>
      </c>
      <c r="F30" s="9">
        <f t="shared" ref="F30:F37" si="5">D30+E30</f>
        <v>6722352.6699999999</v>
      </c>
      <c r="G30" s="10">
        <v>6637339.96</v>
      </c>
      <c r="H30" s="10">
        <v>6266901.6100000003</v>
      </c>
      <c r="I30" s="9">
        <f t="shared" si="4"/>
        <v>85012.709999999963</v>
      </c>
    </row>
    <row r="31" spans="2:9" x14ac:dyDescent="0.25">
      <c r="B31" s="7"/>
      <c r="C31" s="8" t="s">
        <v>35</v>
      </c>
      <c r="D31" s="9">
        <v>11526017.279999999</v>
      </c>
      <c r="E31" s="10">
        <v>7303193.96</v>
      </c>
      <c r="F31" s="9">
        <f t="shared" si="5"/>
        <v>18829211.239999998</v>
      </c>
      <c r="G31" s="10">
        <v>13679333.390000001</v>
      </c>
      <c r="H31" s="10">
        <v>12114995.630000001</v>
      </c>
      <c r="I31" s="9">
        <f t="shared" si="4"/>
        <v>5149877.8499999978</v>
      </c>
    </row>
    <row r="32" spans="2:9" x14ac:dyDescent="0.25">
      <c r="B32" s="7"/>
      <c r="C32" s="8" t="s">
        <v>36</v>
      </c>
      <c r="D32" s="9">
        <v>4694359.59</v>
      </c>
      <c r="E32" s="10">
        <v>3046736.1799999997</v>
      </c>
      <c r="F32" s="9">
        <f t="shared" si="5"/>
        <v>7741095.7699999996</v>
      </c>
      <c r="G32" s="10">
        <v>8008554.6200000001</v>
      </c>
      <c r="H32" s="10">
        <v>7423427.4500000002</v>
      </c>
      <c r="I32" s="9">
        <f t="shared" si="4"/>
        <v>-267458.85000000056</v>
      </c>
    </row>
    <row r="33" spans="2:11" x14ac:dyDescent="0.25">
      <c r="B33" s="7"/>
      <c r="C33" s="8" t="s">
        <v>37</v>
      </c>
      <c r="D33" s="9">
        <v>27904593.41</v>
      </c>
      <c r="E33" s="10">
        <v>1409009.2300000042</v>
      </c>
      <c r="F33" s="9">
        <f t="shared" si="5"/>
        <v>29313602.640000004</v>
      </c>
      <c r="G33" s="10">
        <v>56149989.369999997</v>
      </c>
      <c r="H33" s="10">
        <v>54790432.710000001</v>
      </c>
      <c r="I33" s="9">
        <f t="shared" si="4"/>
        <v>-26836386.729999993</v>
      </c>
    </row>
    <row r="34" spans="2:11" x14ac:dyDescent="0.25">
      <c r="B34" s="7"/>
      <c r="C34" s="8" t="s">
        <v>38</v>
      </c>
      <c r="D34" s="9">
        <v>12474626.65</v>
      </c>
      <c r="E34" s="10">
        <v>10395205.689999999</v>
      </c>
      <c r="F34" s="9">
        <f t="shared" si="5"/>
        <v>22869832.34</v>
      </c>
      <c r="G34" s="10">
        <v>15872768.720000001</v>
      </c>
      <c r="H34" s="10">
        <v>15734688.720000001</v>
      </c>
      <c r="I34" s="9">
        <f t="shared" si="4"/>
        <v>6997063.6199999992</v>
      </c>
    </row>
    <row r="35" spans="2:11" x14ac:dyDescent="0.25">
      <c r="B35" s="7"/>
      <c r="C35" s="8" t="s">
        <v>39</v>
      </c>
      <c r="D35" s="9">
        <v>2429077.42</v>
      </c>
      <c r="E35" s="10">
        <v>839029.51</v>
      </c>
      <c r="F35" s="9">
        <f t="shared" si="5"/>
        <v>3268106.9299999997</v>
      </c>
      <c r="G35" s="10">
        <v>775193.46</v>
      </c>
      <c r="H35" s="10">
        <v>676890.49</v>
      </c>
      <c r="I35" s="9">
        <f t="shared" si="4"/>
        <v>2492913.4699999997</v>
      </c>
    </row>
    <row r="36" spans="2:11" x14ac:dyDescent="0.25">
      <c r="B36" s="7"/>
      <c r="C36" s="8" t="s">
        <v>40</v>
      </c>
      <c r="D36" s="9">
        <v>11788569.73</v>
      </c>
      <c r="E36" s="10">
        <v>1890294.3600000013</v>
      </c>
      <c r="F36" s="9">
        <f t="shared" si="5"/>
        <v>13678864.090000002</v>
      </c>
      <c r="G36" s="10">
        <v>8871594.2699999996</v>
      </c>
      <c r="H36" s="10">
        <v>8421669.5999999996</v>
      </c>
      <c r="I36" s="9">
        <f t="shared" si="4"/>
        <v>4807269.8200000022</v>
      </c>
    </row>
    <row r="37" spans="2:11" x14ac:dyDescent="0.25">
      <c r="B37" s="7"/>
      <c r="C37" s="8" t="s">
        <v>41</v>
      </c>
      <c r="D37" s="9">
        <v>730274.35</v>
      </c>
      <c r="E37" s="10">
        <v>7350031.7299999995</v>
      </c>
      <c r="F37" s="9">
        <f t="shared" si="5"/>
        <v>8080306.0799999991</v>
      </c>
      <c r="G37" s="10">
        <v>13570298.560000001</v>
      </c>
      <c r="H37" s="10">
        <v>13568674.560000001</v>
      </c>
      <c r="I37" s="9">
        <f t="shared" si="4"/>
        <v>-5489992.4800000014</v>
      </c>
    </row>
    <row r="38" spans="2:11" x14ac:dyDescent="0.25">
      <c r="B38" s="47" t="s">
        <v>42</v>
      </c>
      <c r="C38" s="48"/>
      <c r="D38" s="6">
        <f>SUM(D39:D47)</f>
        <v>201905432.34</v>
      </c>
      <c r="E38" s="11">
        <f>SUM(E39:E47)</f>
        <v>103982047.73999999</v>
      </c>
      <c r="F38" s="6">
        <f>SUM(F39:F47)</f>
        <v>305887480.07999998</v>
      </c>
      <c r="G38" s="11">
        <f>SUM(G39:G47)</f>
        <v>262655927.25</v>
      </c>
      <c r="H38" s="6">
        <f>SUM(H39:H47)</f>
        <v>232145708.91</v>
      </c>
      <c r="I38" s="6">
        <f>+F38-G38</f>
        <v>43231552.829999983</v>
      </c>
    </row>
    <row r="39" spans="2:11" x14ac:dyDescent="0.25">
      <c r="B39" s="7"/>
      <c r="C39" s="8" t="s">
        <v>43</v>
      </c>
      <c r="D39" s="9">
        <v>117339325.11</v>
      </c>
      <c r="E39" s="10">
        <v>88732704.969999984</v>
      </c>
      <c r="F39" s="9">
        <f>D39+E39</f>
        <v>206072030.07999998</v>
      </c>
      <c r="G39" s="10">
        <v>188172544.56</v>
      </c>
      <c r="H39" s="10">
        <v>188172544.56</v>
      </c>
      <c r="I39" s="9">
        <f t="shared" ref="I39:I47" si="6">+F39-G39</f>
        <v>17899485.519999981</v>
      </c>
    </row>
    <row r="40" spans="2:11" x14ac:dyDescent="0.25">
      <c r="B40" s="7"/>
      <c r="C40" s="8" t="s">
        <v>44</v>
      </c>
      <c r="D40" s="9">
        <v>0</v>
      </c>
      <c r="E40" s="10">
        <v>0</v>
      </c>
      <c r="F40" s="9">
        <f t="shared" ref="F40:F47" si="7">D40+E40</f>
        <v>0</v>
      </c>
      <c r="G40" s="10">
        <v>0</v>
      </c>
      <c r="H40" s="10">
        <v>0</v>
      </c>
      <c r="I40" s="9">
        <f t="shared" si="6"/>
        <v>0</v>
      </c>
    </row>
    <row r="41" spans="2:11" x14ac:dyDescent="0.25">
      <c r="B41" s="7"/>
      <c r="C41" s="8" t="s">
        <v>45</v>
      </c>
      <c r="D41" s="9">
        <v>0</v>
      </c>
      <c r="E41" s="10">
        <v>0</v>
      </c>
      <c r="F41" s="9">
        <f t="shared" si="7"/>
        <v>0</v>
      </c>
      <c r="G41" s="10">
        <v>0</v>
      </c>
      <c r="H41" s="10">
        <v>0</v>
      </c>
      <c r="I41" s="9">
        <f t="shared" si="6"/>
        <v>0</v>
      </c>
      <c r="J41" s="12"/>
    </row>
    <row r="42" spans="2:11" x14ac:dyDescent="0.25">
      <c r="B42" s="7"/>
      <c r="C42" s="8" t="s">
        <v>46</v>
      </c>
      <c r="D42" s="9">
        <v>43854194.299999997</v>
      </c>
      <c r="E42" s="10">
        <v>13080332.190000005</v>
      </c>
      <c r="F42" s="9">
        <f t="shared" si="7"/>
        <v>56934526.490000002</v>
      </c>
      <c r="G42" s="10">
        <v>35312034.630000003</v>
      </c>
      <c r="H42" s="10">
        <v>27882054.57</v>
      </c>
      <c r="I42" s="9">
        <f t="shared" si="6"/>
        <v>21622491.859999999</v>
      </c>
      <c r="J42" s="12"/>
    </row>
    <row r="43" spans="2:11" x14ac:dyDescent="0.25">
      <c r="B43" s="7"/>
      <c r="C43" s="8" t="s">
        <v>47</v>
      </c>
      <c r="D43" s="9">
        <v>7474633.1100000003</v>
      </c>
      <c r="E43" s="10">
        <v>0</v>
      </c>
      <c r="F43" s="9">
        <f t="shared" si="7"/>
        <v>7474633.1100000003</v>
      </c>
      <c r="G43" s="10">
        <v>5676991.4400000004</v>
      </c>
      <c r="H43" s="10">
        <v>5676991.4400000004</v>
      </c>
      <c r="I43" s="9">
        <f t="shared" si="6"/>
        <v>1797641.67</v>
      </c>
    </row>
    <row r="44" spans="2:11" x14ac:dyDescent="0.25">
      <c r="B44" s="7"/>
      <c r="C44" s="8" t="s">
        <v>48</v>
      </c>
      <c r="D44" s="9">
        <v>3921848.82</v>
      </c>
      <c r="E44" s="10">
        <v>607500</v>
      </c>
      <c r="F44" s="9">
        <f t="shared" si="7"/>
        <v>4529348.82</v>
      </c>
      <c r="G44" s="10">
        <v>3703938.19</v>
      </c>
      <c r="H44" s="10">
        <v>3703938.19</v>
      </c>
      <c r="I44" s="9">
        <f t="shared" si="6"/>
        <v>825410.63000000035</v>
      </c>
    </row>
    <row r="45" spans="2:11" x14ac:dyDescent="0.25">
      <c r="B45" s="7"/>
      <c r="C45" s="8" t="s">
        <v>49</v>
      </c>
      <c r="D45" s="9">
        <v>29315431</v>
      </c>
      <c r="E45" s="10">
        <v>1561510.5799999982</v>
      </c>
      <c r="F45" s="9">
        <f t="shared" si="7"/>
        <v>30876941.579999998</v>
      </c>
      <c r="G45" s="10">
        <v>29790418.43</v>
      </c>
      <c r="H45" s="10">
        <v>6710180.1500000004</v>
      </c>
      <c r="I45" s="9">
        <f t="shared" si="6"/>
        <v>1086523.1499999985</v>
      </c>
    </row>
    <row r="46" spans="2:11" x14ac:dyDescent="0.25">
      <c r="B46" s="7"/>
      <c r="C46" s="8" t="s">
        <v>50</v>
      </c>
      <c r="D46" s="9">
        <v>0</v>
      </c>
      <c r="E46" s="10">
        <v>0</v>
      </c>
      <c r="F46" s="9">
        <f t="shared" si="7"/>
        <v>0</v>
      </c>
      <c r="G46" s="10">
        <v>0</v>
      </c>
      <c r="H46" s="10">
        <v>0</v>
      </c>
      <c r="I46" s="9">
        <f t="shared" si="6"/>
        <v>0</v>
      </c>
    </row>
    <row r="47" spans="2:11" x14ac:dyDescent="0.25">
      <c r="B47" s="7"/>
      <c r="C47" s="8" t="s">
        <v>51</v>
      </c>
      <c r="D47" s="9">
        <v>0</v>
      </c>
      <c r="E47" s="10">
        <v>0</v>
      </c>
      <c r="F47" s="9">
        <f t="shared" si="7"/>
        <v>0</v>
      </c>
      <c r="G47" s="10">
        <v>0</v>
      </c>
      <c r="H47" s="10">
        <v>0</v>
      </c>
      <c r="I47" s="9">
        <f t="shared" si="6"/>
        <v>0</v>
      </c>
    </row>
    <row r="48" spans="2:11" x14ac:dyDescent="0.25">
      <c r="B48" s="47" t="s">
        <v>52</v>
      </c>
      <c r="C48" s="48"/>
      <c r="D48" s="6">
        <f>SUM(D49:D57)</f>
        <v>971619.81</v>
      </c>
      <c r="E48" s="11">
        <f>SUM(E49:E57)</f>
        <v>13567967.489999998</v>
      </c>
      <c r="F48" s="6">
        <f>SUM(F49:F57)</f>
        <v>14539587.300000001</v>
      </c>
      <c r="G48" s="11">
        <f>SUM(G49:G57)</f>
        <v>8124369.3199999994</v>
      </c>
      <c r="H48" s="6">
        <f>SUM(H49:H57)</f>
        <v>6678288.3300000001</v>
      </c>
      <c r="I48" s="6">
        <f>+F48-G48</f>
        <v>6415217.9800000014</v>
      </c>
      <c r="K48" s="13"/>
    </row>
    <row r="49" spans="2:11" x14ac:dyDescent="0.25">
      <c r="B49" s="7"/>
      <c r="C49" s="8" t="s">
        <v>53</v>
      </c>
      <c r="D49" s="9">
        <v>418213.81</v>
      </c>
      <c r="E49" s="10">
        <v>947328.5199999999</v>
      </c>
      <c r="F49" s="9">
        <f>D49+E49</f>
        <v>1365542.3299999998</v>
      </c>
      <c r="G49" s="10">
        <v>998036.51</v>
      </c>
      <c r="H49" s="10">
        <v>969918.92</v>
      </c>
      <c r="I49" s="9">
        <f t="shared" ref="I49:I57" si="8">+F49-G49</f>
        <v>367505.81999999983</v>
      </c>
    </row>
    <row r="50" spans="2:11" x14ac:dyDescent="0.25">
      <c r="B50" s="7"/>
      <c r="C50" s="8" t="s">
        <v>54</v>
      </c>
      <c r="D50" s="9">
        <v>0</v>
      </c>
      <c r="E50" s="10">
        <v>4682086.84</v>
      </c>
      <c r="F50" s="9">
        <f t="shared" ref="F50:F57" si="9">D50+E50</f>
        <v>4682086.84</v>
      </c>
      <c r="G50" s="10">
        <v>18096</v>
      </c>
      <c r="H50" s="10">
        <v>18096</v>
      </c>
      <c r="I50" s="9">
        <f t="shared" si="8"/>
        <v>4663990.84</v>
      </c>
    </row>
    <row r="51" spans="2:11" x14ac:dyDescent="0.25">
      <c r="B51" s="7"/>
      <c r="C51" s="8" t="s">
        <v>55</v>
      </c>
      <c r="D51" s="9">
        <v>0</v>
      </c>
      <c r="E51" s="10">
        <v>0</v>
      </c>
      <c r="F51" s="9">
        <f t="shared" si="9"/>
        <v>0</v>
      </c>
      <c r="G51" s="10">
        <v>0</v>
      </c>
      <c r="H51" s="10">
        <v>0</v>
      </c>
      <c r="I51" s="9">
        <f t="shared" si="8"/>
        <v>0</v>
      </c>
    </row>
    <row r="52" spans="2:11" x14ac:dyDescent="0.25">
      <c r="B52" s="7"/>
      <c r="C52" s="8" t="s">
        <v>56</v>
      </c>
      <c r="D52" s="9">
        <v>200000</v>
      </c>
      <c r="E52" s="10">
        <v>4846420</v>
      </c>
      <c r="F52" s="9">
        <f t="shared" si="9"/>
        <v>5046420</v>
      </c>
      <c r="G52" s="10">
        <v>4634285.58</v>
      </c>
      <c r="H52" s="10">
        <v>3248000</v>
      </c>
      <c r="I52" s="9">
        <f t="shared" si="8"/>
        <v>412134.41999999993</v>
      </c>
    </row>
    <row r="53" spans="2:11" x14ac:dyDescent="0.25">
      <c r="B53" s="7"/>
      <c r="C53" s="8" t="s">
        <v>57</v>
      </c>
      <c r="D53" s="9">
        <v>0</v>
      </c>
      <c r="E53" s="10">
        <v>0</v>
      </c>
      <c r="F53" s="9">
        <f t="shared" si="9"/>
        <v>0</v>
      </c>
      <c r="G53" s="10">
        <v>0</v>
      </c>
      <c r="H53" s="10">
        <v>0</v>
      </c>
      <c r="I53" s="9">
        <f t="shared" si="8"/>
        <v>0</v>
      </c>
    </row>
    <row r="54" spans="2:11" x14ac:dyDescent="0.25">
      <c r="B54" s="7"/>
      <c r="C54" s="8" t="s">
        <v>58</v>
      </c>
      <c r="D54" s="9">
        <v>11748</v>
      </c>
      <c r="E54" s="10">
        <v>2717536.13</v>
      </c>
      <c r="F54" s="9">
        <f t="shared" si="9"/>
        <v>2729284.13</v>
      </c>
      <c r="G54" s="10">
        <v>2409568.46</v>
      </c>
      <c r="H54" s="10">
        <v>2377890.64</v>
      </c>
      <c r="I54" s="9">
        <f t="shared" si="8"/>
        <v>319715.66999999993</v>
      </c>
    </row>
    <row r="55" spans="2:11" x14ac:dyDescent="0.25">
      <c r="B55" s="7"/>
      <c r="C55" s="8" t="s">
        <v>59</v>
      </c>
      <c r="D55" s="9">
        <v>0</v>
      </c>
      <c r="E55" s="10">
        <v>330000</v>
      </c>
      <c r="F55" s="9">
        <f t="shared" si="9"/>
        <v>330000</v>
      </c>
      <c r="G55" s="10">
        <v>0</v>
      </c>
      <c r="H55" s="10">
        <v>0</v>
      </c>
      <c r="I55" s="9">
        <f t="shared" si="8"/>
        <v>330000</v>
      </c>
    </row>
    <row r="56" spans="2:11" x14ac:dyDescent="0.25">
      <c r="B56" s="7"/>
      <c r="C56" s="8" t="s">
        <v>60</v>
      </c>
      <c r="D56" s="9">
        <v>0</v>
      </c>
      <c r="E56" s="10">
        <v>0</v>
      </c>
      <c r="F56" s="9">
        <f t="shared" si="9"/>
        <v>0</v>
      </c>
      <c r="G56" s="10">
        <v>0</v>
      </c>
      <c r="H56" s="10">
        <v>0</v>
      </c>
      <c r="I56" s="9">
        <f t="shared" si="8"/>
        <v>0</v>
      </c>
    </row>
    <row r="57" spans="2:11" x14ac:dyDescent="0.25">
      <c r="B57" s="7"/>
      <c r="C57" s="8" t="s">
        <v>61</v>
      </c>
      <c r="D57" s="9">
        <v>341658</v>
      </c>
      <c r="E57" s="10">
        <v>44596</v>
      </c>
      <c r="F57" s="9">
        <f t="shared" si="9"/>
        <v>386254</v>
      </c>
      <c r="G57" s="10">
        <v>64382.77</v>
      </c>
      <c r="H57" s="10">
        <v>64382.77</v>
      </c>
      <c r="I57" s="9">
        <f t="shared" si="8"/>
        <v>321871.23</v>
      </c>
    </row>
    <row r="58" spans="2:11" x14ac:dyDescent="0.25">
      <c r="B58" s="47" t="s">
        <v>62</v>
      </c>
      <c r="C58" s="48"/>
      <c r="D58" s="6">
        <f>SUM(D59:D61)</f>
        <v>472611050</v>
      </c>
      <c r="E58" s="11">
        <f>SUM(E59:E61)</f>
        <v>65371154.899999991</v>
      </c>
      <c r="F58" s="6">
        <f>SUM(F59:F69)</f>
        <v>537982204.89999998</v>
      </c>
      <c r="G58" s="11">
        <f>SUM(G59:G61)</f>
        <v>124417286.41999999</v>
      </c>
      <c r="H58" s="6">
        <f>SUM(H59:H61)</f>
        <v>121323602.25</v>
      </c>
      <c r="I58" s="6">
        <f>+F58-G58</f>
        <v>413564918.48000002</v>
      </c>
      <c r="J58" s="12"/>
      <c r="K58" s="12"/>
    </row>
    <row r="59" spans="2:11" x14ac:dyDescent="0.25">
      <c r="B59" s="7"/>
      <c r="C59" s="8" t="s">
        <v>63</v>
      </c>
      <c r="D59" s="9">
        <v>326823631.18000001</v>
      </c>
      <c r="E59" s="10">
        <v>111857620.50999999</v>
      </c>
      <c r="F59" s="9">
        <f>D59+E59</f>
        <v>438681251.69</v>
      </c>
      <c r="G59" s="10">
        <v>76167704.189999998</v>
      </c>
      <c r="H59" s="10">
        <v>73074020.019999996</v>
      </c>
      <c r="I59" s="9">
        <f>+F59-G59</f>
        <v>362513547.5</v>
      </c>
      <c r="J59" s="12"/>
    </row>
    <row r="60" spans="2:11" x14ac:dyDescent="0.25">
      <c r="B60" s="7"/>
      <c r="C60" s="8" t="s">
        <v>64</v>
      </c>
      <c r="D60" s="9">
        <v>145787418.81999999</v>
      </c>
      <c r="E60" s="10">
        <v>-46486465.609999999</v>
      </c>
      <c r="F60" s="9">
        <f t="shared" ref="F60:F69" si="10">D60+E60</f>
        <v>99300953.209999993</v>
      </c>
      <c r="G60" s="10">
        <v>48249582.229999997</v>
      </c>
      <c r="H60" s="9">
        <v>48249582.229999997</v>
      </c>
      <c r="I60" s="9">
        <f>+F60-G60</f>
        <v>51051370.979999997</v>
      </c>
    </row>
    <row r="61" spans="2:11" x14ac:dyDescent="0.25">
      <c r="B61" s="7"/>
      <c r="C61" s="8" t="s">
        <v>65</v>
      </c>
      <c r="D61" s="9">
        <v>0</v>
      </c>
      <c r="E61" s="10">
        <v>0</v>
      </c>
      <c r="F61" s="9">
        <f t="shared" si="10"/>
        <v>0</v>
      </c>
      <c r="G61" s="10">
        <v>0</v>
      </c>
      <c r="H61" s="9">
        <v>0</v>
      </c>
      <c r="I61" s="9">
        <f>+F61-G61</f>
        <v>0</v>
      </c>
      <c r="J61" s="12"/>
    </row>
    <row r="62" spans="2:11" x14ac:dyDescent="0.25">
      <c r="B62" s="47" t="s">
        <v>66</v>
      </c>
      <c r="C62" s="48"/>
      <c r="D62" s="6">
        <f>SUM(D63:D69)</f>
        <v>0</v>
      </c>
      <c r="E62" s="10">
        <v>0</v>
      </c>
      <c r="F62" s="9">
        <f t="shared" si="10"/>
        <v>0</v>
      </c>
      <c r="G62" s="11">
        <f>SUM(G63:G69)</f>
        <v>0</v>
      </c>
      <c r="H62" s="6">
        <f>SUM(H63:H69)</f>
        <v>0</v>
      </c>
      <c r="I62" s="6">
        <f>+F62-G62</f>
        <v>0</v>
      </c>
    </row>
    <row r="63" spans="2:11" x14ac:dyDescent="0.25">
      <c r="B63" s="7"/>
      <c r="C63" s="8" t="s">
        <v>67</v>
      </c>
      <c r="D63" s="9">
        <v>0</v>
      </c>
      <c r="E63" s="10">
        <v>0</v>
      </c>
      <c r="F63" s="9">
        <f t="shared" si="10"/>
        <v>0</v>
      </c>
      <c r="G63" s="10">
        <v>0</v>
      </c>
      <c r="H63" s="9">
        <v>0</v>
      </c>
      <c r="I63" s="9">
        <f t="shared" ref="I63:I69" si="11">+F63-G63</f>
        <v>0</v>
      </c>
    </row>
    <row r="64" spans="2:11" x14ac:dyDescent="0.25">
      <c r="B64" s="7"/>
      <c r="C64" s="8" t="s">
        <v>68</v>
      </c>
      <c r="D64" s="9">
        <v>0</v>
      </c>
      <c r="E64" s="10">
        <v>0</v>
      </c>
      <c r="F64" s="9">
        <f t="shared" si="10"/>
        <v>0</v>
      </c>
      <c r="G64" s="10">
        <v>0</v>
      </c>
      <c r="H64" s="9">
        <v>0</v>
      </c>
      <c r="I64" s="9">
        <f t="shared" si="11"/>
        <v>0</v>
      </c>
    </row>
    <row r="65" spans="2:9" x14ac:dyDescent="0.25">
      <c r="B65" s="7"/>
      <c r="C65" s="8" t="s">
        <v>69</v>
      </c>
      <c r="D65" s="9">
        <v>0</v>
      </c>
      <c r="E65" s="10">
        <v>0</v>
      </c>
      <c r="F65" s="9">
        <f t="shared" si="10"/>
        <v>0</v>
      </c>
      <c r="G65" s="10">
        <v>0</v>
      </c>
      <c r="H65" s="9">
        <v>0</v>
      </c>
      <c r="I65" s="9">
        <f t="shared" si="11"/>
        <v>0</v>
      </c>
    </row>
    <row r="66" spans="2:9" x14ac:dyDescent="0.25">
      <c r="B66" s="7"/>
      <c r="C66" s="8" t="s">
        <v>70</v>
      </c>
      <c r="D66" s="9">
        <v>0</v>
      </c>
      <c r="E66" s="10">
        <v>0</v>
      </c>
      <c r="F66" s="9">
        <f t="shared" si="10"/>
        <v>0</v>
      </c>
      <c r="G66" s="10">
        <v>0</v>
      </c>
      <c r="H66" s="9">
        <v>0</v>
      </c>
      <c r="I66" s="9">
        <f t="shared" si="11"/>
        <v>0</v>
      </c>
    </row>
    <row r="67" spans="2:9" x14ac:dyDescent="0.25">
      <c r="B67" s="7"/>
      <c r="C67" s="8" t="s">
        <v>71</v>
      </c>
      <c r="D67" s="9">
        <v>0</v>
      </c>
      <c r="E67" s="10">
        <v>0</v>
      </c>
      <c r="F67" s="9">
        <f t="shared" si="10"/>
        <v>0</v>
      </c>
      <c r="G67" s="10">
        <v>0</v>
      </c>
      <c r="H67" s="9">
        <v>0</v>
      </c>
      <c r="I67" s="9">
        <f t="shared" si="11"/>
        <v>0</v>
      </c>
    </row>
    <row r="68" spans="2:9" x14ac:dyDescent="0.25">
      <c r="B68" s="7"/>
      <c r="C68" s="8" t="s">
        <v>72</v>
      </c>
      <c r="D68" s="9">
        <v>0</v>
      </c>
      <c r="E68" s="10">
        <v>0</v>
      </c>
      <c r="F68" s="9">
        <f t="shared" si="10"/>
        <v>0</v>
      </c>
      <c r="G68" s="10">
        <v>0</v>
      </c>
      <c r="H68" s="9">
        <v>0</v>
      </c>
      <c r="I68" s="9">
        <f t="shared" si="11"/>
        <v>0</v>
      </c>
    </row>
    <row r="69" spans="2:9" x14ac:dyDescent="0.25">
      <c r="B69" s="7"/>
      <c r="C69" s="8" t="s">
        <v>73</v>
      </c>
      <c r="D69" s="9">
        <v>0</v>
      </c>
      <c r="E69" s="10">
        <v>0</v>
      </c>
      <c r="F69" s="9">
        <f t="shared" si="10"/>
        <v>0</v>
      </c>
      <c r="G69" s="10">
        <v>0</v>
      </c>
      <c r="H69" s="9">
        <v>0</v>
      </c>
      <c r="I69" s="9">
        <f t="shared" si="11"/>
        <v>0</v>
      </c>
    </row>
    <row r="70" spans="2:9" x14ac:dyDescent="0.25">
      <c r="B70" s="47" t="s">
        <v>74</v>
      </c>
      <c r="C70" s="48"/>
      <c r="D70" s="6">
        <f>SUM(D71:D73)</f>
        <v>0</v>
      </c>
      <c r="E70" s="6">
        <f>SUM(E71:E73)</f>
        <v>0</v>
      </c>
      <c r="F70" s="6">
        <f>+D70</f>
        <v>0</v>
      </c>
      <c r="G70" s="11">
        <f>SUM(G71:G73)</f>
        <v>0</v>
      </c>
      <c r="H70" s="6">
        <f>SUM(H71:H73)</f>
        <v>0</v>
      </c>
      <c r="I70" s="6">
        <f>+F70-G70</f>
        <v>0</v>
      </c>
    </row>
    <row r="71" spans="2:9" x14ac:dyDescent="0.25">
      <c r="B71" s="7"/>
      <c r="C71" s="8" t="s">
        <v>75</v>
      </c>
      <c r="D71" s="9">
        <v>0</v>
      </c>
      <c r="E71" s="9">
        <v>0</v>
      </c>
      <c r="F71" s="9">
        <f>+D71</f>
        <v>0</v>
      </c>
      <c r="G71" s="10">
        <v>0</v>
      </c>
      <c r="H71" s="9">
        <v>0</v>
      </c>
      <c r="I71" s="9">
        <f>+F71-G71</f>
        <v>0</v>
      </c>
    </row>
    <row r="72" spans="2:9" x14ac:dyDescent="0.25">
      <c r="B72" s="7"/>
      <c r="C72" s="8" t="s">
        <v>76</v>
      </c>
      <c r="D72" s="9">
        <v>0</v>
      </c>
      <c r="E72" s="9">
        <v>0</v>
      </c>
      <c r="F72" s="9">
        <f>+D72</f>
        <v>0</v>
      </c>
      <c r="G72" s="10">
        <v>0</v>
      </c>
      <c r="H72" s="9">
        <v>0</v>
      </c>
      <c r="I72" s="9">
        <f>+F72-G72</f>
        <v>0</v>
      </c>
    </row>
    <row r="73" spans="2:9" x14ac:dyDescent="0.25">
      <c r="B73" s="7"/>
      <c r="C73" s="8" t="s">
        <v>77</v>
      </c>
      <c r="D73" s="9">
        <v>0</v>
      </c>
      <c r="E73" s="9">
        <v>0</v>
      </c>
      <c r="F73" s="9">
        <f>+D73</f>
        <v>0</v>
      </c>
      <c r="G73" s="10">
        <v>0</v>
      </c>
      <c r="H73" s="9">
        <v>0</v>
      </c>
      <c r="I73" s="9">
        <f>+F73-G73</f>
        <v>0</v>
      </c>
    </row>
    <row r="74" spans="2:9" x14ac:dyDescent="0.25">
      <c r="B74" s="47" t="s">
        <v>78</v>
      </c>
      <c r="C74" s="48"/>
      <c r="D74" s="6">
        <f>SUM(D75:D81)</f>
        <v>53138874.010000005</v>
      </c>
      <c r="E74" s="6">
        <f>SUM(E75:E81)</f>
        <v>58013960.439999998</v>
      </c>
      <c r="F74" s="6">
        <f>SUM(F75:F81)</f>
        <v>111152834.45</v>
      </c>
      <c r="G74" s="11">
        <f>SUM(G75:G81)</f>
        <v>109196198.64</v>
      </c>
      <c r="H74" s="6">
        <f>SUM(H75:H81)</f>
        <v>108620504.86</v>
      </c>
      <c r="I74" s="6">
        <f>+F74-G74</f>
        <v>1956635.8100000024</v>
      </c>
    </row>
    <row r="75" spans="2:9" x14ac:dyDescent="0.25">
      <c r="B75" s="7"/>
      <c r="C75" s="8" t="s">
        <v>79</v>
      </c>
      <c r="D75" s="9">
        <v>49397100.950000003</v>
      </c>
      <c r="E75" s="9">
        <v>0</v>
      </c>
      <c r="F75" s="9">
        <f>D75+E75</f>
        <v>49397100.950000003</v>
      </c>
      <c r="G75" s="10">
        <v>49397100.899999999</v>
      </c>
      <c r="H75" s="10">
        <v>49397100.899999999</v>
      </c>
      <c r="I75" s="9">
        <f t="shared" ref="I75:I81" si="12">+F75-G75</f>
        <v>5.0000004470348358E-2</v>
      </c>
    </row>
    <row r="76" spans="2:9" x14ac:dyDescent="0.25">
      <c r="B76" s="7"/>
      <c r="C76" s="8" t="s">
        <v>80</v>
      </c>
      <c r="D76" s="9">
        <v>2966773.06</v>
      </c>
      <c r="E76" s="9">
        <v>0</v>
      </c>
      <c r="F76" s="9">
        <f t="shared" ref="F76:F81" si="13">D76+E76</f>
        <v>2966773.06</v>
      </c>
      <c r="G76" s="10">
        <v>3095961.2</v>
      </c>
      <c r="H76" s="10">
        <v>2666939.52</v>
      </c>
      <c r="I76" s="9">
        <f t="shared" si="12"/>
        <v>-129188.14000000013</v>
      </c>
    </row>
    <row r="77" spans="2:9" x14ac:dyDescent="0.25">
      <c r="B77" s="7"/>
      <c r="C77" s="8" t="s">
        <v>81</v>
      </c>
      <c r="D77" s="9">
        <v>0</v>
      </c>
      <c r="E77" s="9">
        <v>0</v>
      </c>
      <c r="F77" s="9">
        <f t="shared" si="13"/>
        <v>0</v>
      </c>
      <c r="G77" s="10">
        <v>0</v>
      </c>
      <c r="H77" s="10">
        <v>0</v>
      </c>
      <c r="I77" s="9">
        <f t="shared" si="12"/>
        <v>0</v>
      </c>
    </row>
    <row r="78" spans="2:9" x14ac:dyDescent="0.25">
      <c r="B78" s="7"/>
      <c r="C78" s="8" t="s">
        <v>82</v>
      </c>
      <c r="D78" s="9">
        <v>0</v>
      </c>
      <c r="E78" s="9">
        <v>0</v>
      </c>
      <c r="F78" s="9">
        <f t="shared" si="13"/>
        <v>0</v>
      </c>
      <c r="G78" s="10">
        <v>0</v>
      </c>
      <c r="H78" s="9">
        <v>0</v>
      </c>
      <c r="I78" s="9">
        <f t="shared" si="12"/>
        <v>0</v>
      </c>
    </row>
    <row r="79" spans="2:9" x14ac:dyDescent="0.25">
      <c r="B79" s="7"/>
      <c r="C79" s="8" t="s">
        <v>83</v>
      </c>
      <c r="D79" s="9">
        <v>0</v>
      </c>
      <c r="E79" s="9">
        <v>0</v>
      </c>
      <c r="F79" s="9">
        <f t="shared" si="13"/>
        <v>0</v>
      </c>
      <c r="G79" s="10">
        <v>0</v>
      </c>
      <c r="H79" s="9"/>
      <c r="I79" s="9">
        <f t="shared" si="12"/>
        <v>0</v>
      </c>
    </row>
    <row r="80" spans="2:9" x14ac:dyDescent="0.25">
      <c r="B80" s="7"/>
      <c r="C80" s="8" t="s">
        <v>84</v>
      </c>
      <c r="D80" s="9">
        <v>0</v>
      </c>
      <c r="E80" s="9">
        <v>0</v>
      </c>
      <c r="F80" s="9">
        <f t="shared" si="13"/>
        <v>0</v>
      </c>
      <c r="G80" s="10">
        <v>0</v>
      </c>
      <c r="H80" s="9"/>
      <c r="I80" s="9">
        <f t="shared" si="12"/>
        <v>0</v>
      </c>
    </row>
    <row r="81" spans="2:9" x14ac:dyDescent="0.25">
      <c r="B81" s="7"/>
      <c r="C81" s="8" t="s">
        <v>85</v>
      </c>
      <c r="D81" s="9">
        <v>775000</v>
      </c>
      <c r="E81" s="9">
        <v>58013960.439999998</v>
      </c>
      <c r="F81" s="9">
        <f t="shared" si="13"/>
        <v>58788960.439999998</v>
      </c>
      <c r="G81" s="10">
        <v>56703136.539999999</v>
      </c>
      <c r="H81" s="10">
        <v>56556464.439999998</v>
      </c>
      <c r="I81" s="10">
        <f t="shared" si="12"/>
        <v>2085823.8999999985</v>
      </c>
    </row>
    <row r="82" spans="2:9" s="17" customFormat="1" x14ac:dyDescent="0.25">
      <c r="B82" s="14"/>
      <c r="C82" s="15" t="s">
        <v>86</v>
      </c>
      <c r="D82" s="16">
        <f>SUM(D10+D18+D28+D38+D48+D58+D62+D70+D74)</f>
        <v>1440200092.3799999</v>
      </c>
      <c r="E82" s="16">
        <f>SUM(E10+E18+E28+E38+E48+E58+E62+E70+E74)</f>
        <v>314682967.38</v>
      </c>
      <c r="F82" s="16">
        <f>SUM(F10+F18+F28+F38+F48+F58+F62+F70+F74)</f>
        <v>1754883059.76</v>
      </c>
      <c r="G82" s="16">
        <f>SUM(G10+G18+G28+G38+G48+G58+G62+G70+G74)</f>
        <v>1261739474.5700002</v>
      </c>
      <c r="H82" s="16">
        <f>SUM(H10+H18+H28+H38+H48+H58+H62+H70+H74)</f>
        <v>1166381840.1299999</v>
      </c>
      <c r="I82" s="16">
        <f>+F82-G82</f>
        <v>493143585.18999982</v>
      </c>
    </row>
    <row r="83" spans="2:9" s="17" customFormat="1" x14ac:dyDescent="0.25">
      <c r="B83" s="33"/>
      <c r="C83" s="33"/>
      <c r="D83" s="34"/>
      <c r="E83" s="34"/>
      <c r="F83" s="34"/>
      <c r="G83" s="34"/>
      <c r="H83" s="34"/>
      <c r="I83" s="34"/>
    </row>
    <row r="84" spans="2:9" s="17" customFormat="1" x14ac:dyDescent="0.25">
      <c r="B84" s="33"/>
      <c r="C84" s="33"/>
      <c r="D84" s="34"/>
      <c r="E84" s="34"/>
      <c r="F84" s="34"/>
      <c r="G84" s="34"/>
      <c r="H84" s="34"/>
      <c r="I84" s="34"/>
    </row>
    <row r="86" spans="2:9" x14ac:dyDescent="0.25">
      <c r="B86" s="46"/>
      <c r="C86" s="46"/>
      <c r="D86" s="46"/>
      <c r="E86" s="46"/>
      <c r="F86" s="46"/>
      <c r="G86" s="46"/>
      <c r="H86" s="46"/>
      <c r="I86" s="46"/>
    </row>
    <row r="87" spans="2:9" x14ac:dyDescent="0.25">
      <c r="B87" s="19"/>
      <c r="C87" s="20"/>
      <c r="D87" s="20"/>
      <c r="E87" s="20"/>
      <c r="F87" s="20"/>
      <c r="G87" s="20"/>
      <c r="H87" s="20"/>
      <c r="I87" s="19"/>
    </row>
    <row r="88" spans="2:9" ht="15.75" x14ac:dyDescent="0.25">
      <c r="B88" s="49"/>
      <c r="C88" s="49"/>
      <c r="D88" s="49"/>
      <c r="E88" s="49"/>
      <c r="F88" s="49"/>
      <c r="G88" s="49"/>
      <c r="H88" s="49"/>
      <c r="I88" s="49"/>
    </row>
    <row r="89" spans="2:9" x14ac:dyDescent="0.25">
      <c r="B89" s="46"/>
      <c r="C89" s="46"/>
      <c r="D89" s="46"/>
      <c r="E89" s="46"/>
      <c r="F89" s="46"/>
      <c r="G89" s="46"/>
      <c r="H89" s="46"/>
      <c r="I89" s="46"/>
    </row>
    <row r="90" spans="2:9" ht="15.75" x14ac:dyDescent="0.25">
      <c r="B90" s="21"/>
      <c r="C90" s="20"/>
      <c r="D90" s="20"/>
      <c r="E90" s="20"/>
      <c r="F90" s="20"/>
      <c r="G90" s="20"/>
      <c r="H90" s="20"/>
      <c r="I90" s="19"/>
    </row>
    <row r="91" spans="2:9" x14ac:dyDescent="0.25">
      <c r="B91" s="22"/>
      <c r="C91" s="23"/>
      <c r="D91" s="23"/>
      <c r="E91" s="23"/>
      <c r="F91"/>
      <c r="G91" s="20"/>
      <c r="H91" s="46"/>
      <c r="I91" s="46"/>
    </row>
    <row r="92" spans="2:9" x14ac:dyDescent="0.25">
      <c r="B92" s="50"/>
      <c r="C92" s="50"/>
      <c r="D92" s="24"/>
      <c r="E92" s="25"/>
      <c r="F92"/>
      <c r="G92" s="20"/>
      <c r="H92" s="20"/>
      <c r="I92" s="20"/>
    </row>
    <row r="93" spans="2:9" x14ac:dyDescent="0.25">
      <c r="B93" s="26"/>
      <c r="C93" s="20"/>
      <c r="D93" s="25"/>
      <c r="E93" s="25"/>
      <c r="F93" s="25"/>
      <c r="G93" s="27"/>
      <c r="H93" s="28"/>
      <c r="I93" s="29"/>
    </row>
    <row r="94" spans="2:9" x14ac:dyDescent="0.25">
      <c r="B94" s="50"/>
      <c r="C94" s="50"/>
      <c r="D94" s="25"/>
      <c r="E94" s="30"/>
      <c r="F94" s="25"/>
      <c r="G94" s="46"/>
      <c r="H94" s="46"/>
      <c r="I94" s="46"/>
    </row>
    <row r="95" spans="2:9" x14ac:dyDescent="0.25">
      <c r="B95" s="46"/>
      <c r="C95" s="46"/>
      <c r="D95" s="31"/>
      <c r="E95" s="30"/>
      <c r="F95" s="32"/>
      <c r="G95" s="46"/>
      <c r="H95" s="46"/>
      <c r="I95" s="46"/>
    </row>
  </sheetData>
  <mergeCells count="25">
    <mergeCell ref="H91:I91"/>
    <mergeCell ref="B92:C92"/>
    <mergeCell ref="B94:C94"/>
    <mergeCell ref="G94:I94"/>
    <mergeCell ref="B95:C95"/>
    <mergeCell ref="G95:I95"/>
    <mergeCell ref="B89:I89"/>
    <mergeCell ref="B10:C10"/>
    <mergeCell ref="B18:C18"/>
    <mergeCell ref="B28:C28"/>
    <mergeCell ref="B38:C38"/>
    <mergeCell ref="B48:C48"/>
    <mergeCell ref="B58:C58"/>
    <mergeCell ref="B62:C62"/>
    <mergeCell ref="B70:C70"/>
    <mergeCell ref="B74:C74"/>
    <mergeCell ref="B86:I86"/>
    <mergeCell ref="B88:I88"/>
    <mergeCell ref="B1:I1"/>
    <mergeCell ref="B2:I2"/>
    <mergeCell ref="B3:I3"/>
    <mergeCell ref="B4:I4"/>
    <mergeCell ref="B7:C9"/>
    <mergeCell ref="D7:H7"/>
    <mergeCell ref="I7:I8"/>
  </mergeCells>
  <printOptions horizontalCentered="1"/>
  <pageMargins left="0.39370078740157483" right="0.39370078740157483" top="0.39370078740157483" bottom="0.39370078740157483" header="0.31496062992125984" footer="0.31496062992125984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 </vt:lpstr>
      <vt:lpstr>'COG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2016-08-30T19:05:50Z</cp:lastPrinted>
  <dcterms:created xsi:type="dcterms:W3CDTF">2016-08-29T23:42:27Z</dcterms:created>
  <dcterms:modified xsi:type="dcterms:W3CDTF">2016-08-30T19:57:48Z</dcterms:modified>
</cp:coreProperties>
</file>